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<sst xmlns="http://schemas.openxmlformats.org/spreadsheetml/2006/main" count="17" uniqueCount="13">
  <si>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資産クラス</t>
  </si>
  <si>
    <t>資産配分</t>
  </si>
  <si>
    <t>リスク(σ)</t>
  </si>
  <si>
    <t>期待リターン</t>
  </si>
  <si>
    <t>先進国株式</t>
  </si>
  <si>
    <t>US債権</t>
  </si>
  <si>
    <t>新興国株式</t>
  </si>
  <si>
    <t>US-REIT</t>
  </si>
  <si>
    <t>合計</t>
  </si>
  <si>
    <t>効用</t>
  </si>
  <si>
    <t>リスク拒否度</t>
  </si>
  <si>
    <t>リスク資産比率</t>
  </si>
  <si>
    <t>年最大損失率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</si>
</sst>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%"/>
    <numFmt numFmtId="166" formatCode="0.00%"/>
    <numFmt numFmtId="167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D7" sqref="D7"/>
    </sheetView>
  </sheetViews>
  <sheetFormatPr defaultColWidth="12.57421875" defaultRowHeight="12.75"/>
  <cols>
    <col min="1" max="16384" width="11.57421875" style="0" customWidth="1"/>
  </cols>
  <sheetData>
    <row r="1" spans="1:9" ht="12.75">
      <c r="A1" t="s">
        <v>0</v>
      </c>
      <c r="B1" t="s">
        <v>1</v>
      </c>
      <c r="C1" t="s">
        <v>2</v>
      </c>
      <c r="D1" t="s">
        <v>3</v>
      </c>
      <c r="F1" t="s">
        <v>4</v>
      </c>
      <c r="G1" t="s">
        <v>5</v>
      </c>
      <c r="H1" t="s">
        <v>6</v>
      </c>
      <c r="I1" t="s">
        <v>7</v>
      </c>
    </row>
    <row r="2" spans="1:6" ht="12.75">
      <c r="A2" t="s">
        <v>4</v>
      </c>
      <c r="B2" s="1">
        <v>0.38640418345231387</v>
      </c>
      <c r="C2">
        <v>17.5</v>
      </c>
      <c r="D2">
        <v>7</v>
      </c>
      <c r="F2">
        <v>1</v>
      </c>
    </row>
    <row r="3" spans="1:7" ht="12.75">
      <c r="A3" t="s">
        <v>5</v>
      </c>
      <c r="B3" s="1">
        <v>0.30019339238283027</v>
      </c>
      <c r="C3">
        <v>5</v>
      </c>
      <c r="D3">
        <v>3</v>
      </c>
      <c r="F3">
        <v>0</v>
      </c>
      <c r="G3">
        <v>1</v>
      </c>
    </row>
    <row r="4" spans="1:8" ht="12.75">
      <c r="A4" t="s">
        <v>6</v>
      </c>
      <c r="B4" s="1">
        <v>0.16087486270518211</v>
      </c>
      <c r="C4">
        <v>27</v>
      </c>
      <c r="D4">
        <v>9</v>
      </c>
      <c r="F4">
        <v>0.8</v>
      </c>
      <c r="G4">
        <v>0</v>
      </c>
      <c r="H4">
        <v>1</v>
      </c>
    </row>
    <row r="5" spans="1:9" ht="12.75">
      <c r="A5" t="s">
        <v>7</v>
      </c>
      <c r="B5" s="1">
        <v>0.15252756145967378</v>
      </c>
      <c r="C5">
        <v>20</v>
      </c>
      <c r="D5">
        <v>7</v>
      </c>
      <c r="F5">
        <v>0.7</v>
      </c>
      <c r="G5">
        <v>0</v>
      </c>
      <c r="H5">
        <v>0.7</v>
      </c>
      <c r="I5">
        <v>1</v>
      </c>
    </row>
    <row r="6" spans="1:4" ht="12.75">
      <c r="A6" t="s">
        <v>8</v>
      </c>
      <c r="B6" s="2">
        <f>SUM(B2:B5)</f>
        <v>1</v>
      </c>
      <c r="C6" s="3">
        <f>SQRT(SUM(B7:B10)+2*SUM(F7:H9))</f>
        <v>13.060488006962737</v>
      </c>
      <c r="D6" s="3">
        <f>B2*D2+B3*D3+B4*D4+B5*D5</f>
        <v>6.120976155879043</v>
      </c>
    </row>
    <row r="7" spans="2:6" ht="12.75">
      <c r="B7" s="3">
        <f>B2*B2*C2*C2</f>
        <v>45.72563410301888</v>
      </c>
      <c r="C7" t="s">
        <v>9</v>
      </c>
      <c r="D7" s="3">
        <f>D6-D8*(SUM(B7:B10)+2*SUM(F7:H9))</f>
        <v>6.120976155879043</v>
      </c>
      <c r="F7" s="3">
        <f>B2*C2*B3*C3*F3</f>
        <v>0</v>
      </c>
    </row>
    <row r="8" spans="2:7" ht="12.75">
      <c r="B8" s="3">
        <f>B3*B3*C3*C3</f>
        <v>2.2529018207577973</v>
      </c>
      <c r="C8" t="s">
        <v>10</v>
      </c>
      <c r="D8">
        <v>0</v>
      </c>
      <c r="F8" s="3">
        <f>B2*C2*B4*C4*F4</f>
        <v>23.497508145484424</v>
      </c>
      <c r="G8" s="3">
        <f>B3*C3*B4*C4*G4</f>
        <v>0</v>
      </c>
    </row>
    <row r="9" spans="2:8" ht="12.75">
      <c r="B9" s="3">
        <f>B4*B4*C4*C4</f>
        <v>18.86704593734976</v>
      </c>
      <c r="C9" t="s">
        <v>11</v>
      </c>
      <c r="D9" s="2">
        <f>SUM(B2,B4,B5)</f>
        <v>0.6998066076171698</v>
      </c>
      <c r="F9" s="3">
        <f>B2*C2*B5*C5*F5</f>
        <v>14.439635520750477</v>
      </c>
      <c r="G9" s="3">
        <f>B3*C3*B5*C5*G5</f>
        <v>0</v>
      </c>
      <c r="H9" s="3">
        <f>B4*C4*B5*C5*H5</f>
        <v>9.275307492243712</v>
      </c>
    </row>
    <row r="10" spans="2:4" ht="12.75">
      <c r="B10" s="3">
        <f>B5*B5*C5*C5</f>
        <v>9.305862801933824</v>
      </c>
      <c r="C10" t="s">
        <v>12</v>
      </c>
      <c r="D10" s="3">
        <f>C6*2-D6</f>
        <v>19.999999858046433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2011-05-23T08:27:44Z</dcterms:created>
  <dcterms:modified xsi:type="dcterms:W3CDTF">2011-11-06T18:55:08Z</dcterms:modified>
  <cp:category/>
  <cp:version/>
  <cp:contentType/>
  <cp:contentStatus/>
  <cp:revision>38</cp:revision>
</cp:coreProperties>
</file>